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480" windowHeight="5040" activeTab="0"/>
  </bookViews>
  <sheets>
    <sheet name="Projetos_Consolidado" sheetId="1" r:id="rId1"/>
  </sheets>
  <definedNames>
    <definedName name="A">#REF!</definedName>
    <definedName name="_xlnm.Print_Area" localSheetId="0">'Projetos_Consolidado'!$A$1:$I$127</definedName>
  </definedNames>
  <calcPr fullCalcOnLoad="1"/>
</workbook>
</file>

<file path=xl/sharedStrings.xml><?xml version="1.0" encoding="utf-8"?>
<sst xmlns="http://schemas.openxmlformats.org/spreadsheetml/2006/main" count="187" uniqueCount="66">
  <si>
    <t xml:space="preserve"> MUNICÍPIO DE LONDRINA</t>
  </si>
  <si>
    <t>LEI DE DIRETRIZES ORÇAMENTÁRIAS</t>
  </si>
  <si>
    <t xml:space="preserve">  ANEXO DE METAS FISCAIS</t>
  </si>
  <si>
    <t>PREVISÃO</t>
  </si>
  <si>
    <t>EXECUÇÃO</t>
  </si>
  <si>
    <t>SALDO</t>
  </si>
  <si>
    <t>DESCRIÇÃO</t>
  </si>
  <si>
    <t>Quantidade</t>
  </si>
  <si>
    <t>Valor</t>
  </si>
  <si>
    <t>UNIDADE MEDIDA</t>
  </si>
  <si>
    <t>ADMINISTRAÇÃO DIRETA</t>
  </si>
  <si>
    <t>(Artigo 45, parágrafo único, da Lei Complementar nº 101/2000)</t>
  </si>
  <si>
    <t>ADMINISTRAÇÃO INDIRETA</t>
  </si>
  <si>
    <t>FUNDO MUNICIPAL DE SAÚDE DE LONDRINA</t>
  </si>
  <si>
    <t>INSTITUTO DE DESENVOLVIMENTO DE LONDRINA - CODEL</t>
  </si>
  <si>
    <t>Obras e Equipamentos - Fundo Municipal de Saúde de Londrina</t>
  </si>
  <si>
    <t>Obras e Equipamentos - CODEL</t>
  </si>
  <si>
    <t>m²</t>
  </si>
  <si>
    <t>Obras e Equipamentos - Secretaria Municipal de Obras e Pavimentação</t>
  </si>
  <si>
    <t>Obras e Equipamentos - Secretaria Municipal de Cultura</t>
  </si>
  <si>
    <t>Obras e Equipamentos - Administração dos Cemitérios e Serviços Funerários de Londrina - ACESF</t>
  </si>
  <si>
    <t>Obras e Equipamentos - Educação Infantil</t>
  </si>
  <si>
    <t>Obras e Equipamentos - Ensino Fundamental</t>
  </si>
  <si>
    <t>TOTAL ADMINISTRAÇÃO DIRETA</t>
  </si>
  <si>
    <t>m2</t>
  </si>
  <si>
    <t>Obras e Equipamentos - Secretaria Municipal do Idoso</t>
  </si>
  <si>
    <t>Construção do CMEI do Jardim Leonor</t>
  </si>
  <si>
    <t>Obras e Equipamentos - FUNDEB</t>
  </si>
  <si>
    <t>Ampliação do CMEI Aracy Soares dos Santos</t>
  </si>
  <si>
    <t>Obras e Equipamentos - Proteção Social Básica</t>
  </si>
  <si>
    <t>Continua...</t>
  </si>
  <si>
    <t>ADMINISTRAÇÃO DE CEMITÉRIOS E SERVIÇOS FUNERÁRIOS DE LONDRINA - ACESF</t>
  </si>
  <si>
    <t xml:space="preserve"> DEMONSTRATIVO DOS PROJETOS EM ANDAMENTO NA DATA DE ENVIO DO PROJETO DE LEI DA LDO 2014</t>
  </si>
  <si>
    <t>Reformar Cemitérios Municipais</t>
  </si>
  <si>
    <t>97,26</t>
  </si>
  <si>
    <t xml:space="preserve">Construção da infra-estrutura do Loteamento Industrial Lote 70 e 70-A da Gleba Lindóia. </t>
  </si>
  <si>
    <t>Elaboração de Projetos arquitetônicos e complementares UBS San Izidro</t>
  </si>
  <si>
    <t>serviço</t>
  </si>
  <si>
    <t>COMPANHIA MUNICIPAL DE TRANSITO E URBANIZAÇÃO - CMTU</t>
  </si>
  <si>
    <t>Ampliação da Central de Tratamento de Resíduos - CTR (construção da 3ª célula)</t>
  </si>
  <si>
    <t>Unidade</t>
  </si>
  <si>
    <t>Projetos complementares para a UBS Jd. Padovani</t>
  </si>
  <si>
    <t>un</t>
  </si>
  <si>
    <t>CÓDIGO DO PROJETO / ATIVIDADE  EM 2013</t>
  </si>
  <si>
    <t>Implantação da Praça da Juventude- Região Sul</t>
  </si>
  <si>
    <t>Construção da Praça dos Esportes e da Cultura- Jardim Santa Rita</t>
  </si>
  <si>
    <t>Pavimentação asfaltica da Av.Saul Elkind setor oeste</t>
  </si>
  <si>
    <t>Av. Alziro Zarur</t>
  </si>
  <si>
    <t>m3</t>
  </si>
  <si>
    <t>Recapeamento asfaltico Av. Maringa</t>
  </si>
  <si>
    <t>Implantação de iluminação pública na obra de ampliação da Av. Saul Elkind- setor oeste</t>
  </si>
  <si>
    <t>ml</t>
  </si>
  <si>
    <t>Obras e Equipamentos - Iluminação Pública</t>
  </si>
  <si>
    <t>Construção da 1a. fase do Teatro Municipal de Londrina</t>
  </si>
  <si>
    <t>Obras e Equipamentos - Corpo de Bombeiros</t>
  </si>
  <si>
    <t>Reforma da Central de Operações do Corpo de Bombeiros</t>
  </si>
  <si>
    <t>Instalação de pisos para 22 Academias ao Ar Livre</t>
  </si>
  <si>
    <t>Ampliação do Centro de Convivência do Idoso da Zona Oeste</t>
  </si>
  <si>
    <t>Readaptação de parte da edificação do Tecnocentro (Edifício da antiga Indústria Refrigerante Pepsi Cola), localizado nos Lotes 10, 11, 14 e 15, da Quadra 01 do Parque Tecnológico de Londrina "Francisco Sciarra".</t>
  </si>
  <si>
    <t>Reconstrução da Escola Municipal Reverendo Odilon Gonçalves Nocetti</t>
  </si>
  <si>
    <t>Construção da Escola Municipal do Jardim Belleville</t>
  </si>
  <si>
    <t>Construção da Escola Municipal do Jardim São Vicente Palotti</t>
  </si>
  <si>
    <t>Construção do CMEI do Jardim Alto da Boa Vista</t>
  </si>
  <si>
    <t>Construção do CMEI no Jardim Sabará III- Proinfância</t>
  </si>
  <si>
    <t>Ampliação e reforma da Escola Municipal Noêmia Alaver Malanga</t>
  </si>
  <si>
    <t>Construção do CMEI no Parque das Indústrias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</si>
</sst>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.0"/>
    <numFmt numFmtId="175" formatCode="0.00000"/>
    <numFmt numFmtId="176" formatCode="0.0000"/>
    <numFmt numFmtId="177" formatCode="0.0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1" fontId="3" fillId="0" borderId="0" xfId="55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4" fontId="2" fillId="0" borderId="0" xfId="55" applyNumberFormat="1" applyFont="1" applyFill="1" applyBorder="1" applyAlignment="1">
      <alignment vertical="center"/>
    </xf>
    <xf numFmtId="4" fontId="3" fillId="0" borderId="10" xfId="55" applyNumberFormat="1" applyFont="1" applyFill="1" applyBorder="1" applyAlignment="1">
      <alignment vertical="center"/>
    </xf>
    <xf numFmtId="171" fontId="5" fillId="33" borderId="10" xfId="55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5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55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171" fontId="5" fillId="33" borderId="10" xfId="55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4" fontId="4" fillId="33" borderId="10" xfId="55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171" fontId="11" fillId="0" borderId="10" xfId="55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171" fontId="0" fillId="0" borderId="10" xfId="67" applyFont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1" fontId="5" fillId="33" borderId="10" xfId="55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view="pageBreakPreview" zoomScale="115" zoomScaleSheetLayoutView="115" zoomScalePageLayoutView="0" workbookViewId="0" topLeftCell="C1">
      <selection activeCell="L9" sqref="L9"/>
    </sheetView>
  </sheetViews>
  <sheetFormatPr defaultColWidth="9.140625" defaultRowHeight="15"/>
  <cols>
    <col min="1" max="1" width="14.00390625" style="5" customWidth="1"/>
    <col min="2" max="2" width="46.8515625" style="1" customWidth="1"/>
    <col min="3" max="3" width="9.140625" style="23" bestFit="1" customWidth="1"/>
    <col min="4" max="4" width="11.421875" style="3" customWidth="1"/>
    <col min="5" max="5" width="14.00390625" style="3" customWidth="1"/>
    <col min="6" max="6" width="11.421875" style="3" customWidth="1"/>
    <col min="7" max="7" width="14.00390625" style="3" bestFit="1" customWidth="1"/>
    <col min="8" max="8" width="11.421875" style="3" customWidth="1"/>
    <col min="9" max="9" width="14.00390625" style="3" customWidth="1"/>
    <col min="10" max="16384" width="9.140625" style="1" customWidth="1"/>
  </cols>
  <sheetData>
    <row r="1" spans="1:9" ht="1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9" ht="15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80" t="s">
        <v>32</v>
      </c>
      <c r="B4" s="80"/>
      <c r="C4" s="80"/>
      <c r="D4" s="80"/>
      <c r="E4" s="80"/>
      <c r="F4" s="80"/>
      <c r="G4" s="80"/>
      <c r="H4" s="80"/>
      <c r="I4" s="80"/>
    </row>
    <row r="5" spans="1:9" ht="16.5" customHeight="1">
      <c r="A5" s="79" t="s">
        <v>11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41"/>
      <c r="B6" s="41"/>
      <c r="C6" s="41"/>
      <c r="D6" s="41"/>
      <c r="E6" s="41"/>
      <c r="F6" s="41"/>
      <c r="G6" s="41"/>
      <c r="H6" s="41"/>
      <c r="I6" s="41"/>
    </row>
    <row r="7" spans="1:9" ht="15.75">
      <c r="A7" s="76" t="s">
        <v>10</v>
      </c>
      <c r="B7" s="76"/>
      <c r="C7" s="76"/>
      <c r="D7" s="76"/>
      <c r="E7" s="76"/>
      <c r="F7" s="76"/>
      <c r="G7" s="76"/>
      <c r="H7" s="76"/>
      <c r="I7" s="76"/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  <row r="9" spans="1:9" ht="26.25" customHeight="1">
      <c r="A9" s="77" t="s">
        <v>43</v>
      </c>
      <c r="B9" s="75" t="s">
        <v>6</v>
      </c>
      <c r="C9" s="75" t="s">
        <v>9</v>
      </c>
      <c r="D9" s="78" t="s">
        <v>3</v>
      </c>
      <c r="E9" s="78"/>
      <c r="F9" s="78" t="s">
        <v>4</v>
      </c>
      <c r="G9" s="78"/>
      <c r="H9" s="78" t="s">
        <v>5</v>
      </c>
      <c r="I9" s="78"/>
    </row>
    <row r="10" spans="1:9" ht="26.25" customHeight="1">
      <c r="A10" s="75"/>
      <c r="B10" s="75"/>
      <c r="C10" s="75"/>
      <c r="D10" s="20" t="s">
        <v>7</v>
      </c>
      <c r="E10" s="20" t="s">
        <v>8</v>
      </c>
      <c r="F10" s="20" t="s">
        <v>7</v>
      </c>
      <c r="G10" s="20" t="s">
        <v>8</v>
      </c>
      <c r="H10" s="20" t="s">
        <v>7</v>
      </c>
      <c r="I10" s="20" t="s">
        <v>8</v>
      </c>
    </row>
    <row r="11" spans="1:10" s="2" customFormat="1" ht="7.5" customHeight="1">
      <c r="A11" s="9"/>
      <c r="B11" s="63"/>
      <c r="C11" s="65"/>
      <c r="D11" s="21"/>
      <c r="E11" s="21"/>
      <c r="F11" s="21"/>
      <c r="G11" s="21"/>
      <c r="H11" s="21"/>
      <c r="I11" s="21"/>
      <c r="J11" s="1"/>
    </row>
    <row r="12" spans="1:10" s="8" customFormat="1" ht="27" customHeight="1">
      <c r="A12" s="24">
        <v>1014</v>
      </c>
      <c r="B12" s="28" t="s">
        <v>18</v>
      </c>
      <c r="C12" s="29"/>
      <c r="D12" s="30"/>
      <c r="E12" s="30">
        <f>SUM(E13:E17)</f>
        <v>10396153.38</v>
      </c>
      <c r="F12" s="30"/>
      <c r="G12" s="30">
        <f>SUM(G13:G17)</f>
        <v>3902479.0999999996</v>
      </c>
      <c r="H12" s="30"/>
      <c r="I12" s="30">
        <f>SUM(I13:I17)</f>
        <v>6493674.280000001</v>
      </c>
      <c r="J12" s="1"/>
    </row>
    <row r="13" spans="1:10" s="40" customFormat="1" ht="12.75">
      <c r="A13" s="81"/>
      <c r="B13" s="63" t="s">
        <v>44</v>
      </c>
      <c r="C13" s="64" t="s">
        <v>24</v>
      </c>
      <c r="D13" s="56">
        <v>1468.16</v>
      </c>
      <c r="E13" s="56">
        <v>1992724.32</v>
      </c>
      <c r="F13" s="56">
        <v>1085.9432700222176</v>
      </c>
      <c r="G13" s="56">
        <v>1473943.96</v>
      </c>
      <c r="H13" s="56">
        <v>382.2167299777825</v>
      </c>
      <c r="I13" s="56">
        <v>518780.3600000001</v>
      </c>
      <c r="J13" s="39"/>
    </row>
    <row r="14" spans="1:10" s="40" customFormat="1" ht="25.5">
      <c r="A14" s="81"/>
      <c r="B14" s="63" t="s">
        <v>45</v>
      </c>
      <c r="C14" s="64" t="s">
        <v>24</v>
      </c>
      <c r="D14" s="56">
        <v>4443.61</v>
      </c>
      <c r="E14" s="56">
        <v>1535245.21</v>
      </c>
      <c r="F14" s="56">
        <v>0</v>
      </c>
      <c r="G14" s="56">
        <v>0</v>
      </c>
      <c r="H14" s="56">
        <v>4443.61</v>
      </c>
      <c r="I14" s="56">
        <v>1535245.21</v>
      </c>
      <c r="J14" s="39"/>
    </row>
    <row r="15" spans="1:10" s="2" customFormat="1" ht="15" customHeight="1">
      <c r="A15" s="81"/>
      <c r="B15" s="63" t="s">
        <v>46</v>
      </c>
      <c r="C15" s="65" t="s">
        <v>24</v>
      </c>
      <c r="D15" s="21">
        <v>44268.58</v>
      </c>
      <c r="E15" s="21">
        <v>5334288.11</v>
      </c>
      <c r="F15" s="21">
        <v>6290</v>
      </c>
      <c r="G15" s="21">
        <v>1115411.48</v>
      </c>
      <c r="H15" s="21">
        <v>37978.58</v>
      </c>
      <c r="I15" s="21">
        <v>4218876.630000001</v>
      </c>
      <c r="J15" s="1"/>
    </row>
    <row r="16" spans="1:10" s="2" customFormat="1" ht="15" customHeight="1">
      <c r="A16" s="81"/>
      <c r="B16" s="63" t="s">
        <v>47</v>
      </c>
      <c r="C16" s="65" t="s">
        <v>48</v>
      </c>
      <c r="D16" s="21">
        <v>10080</v>
      </c>
      <c r="E16" s="21">
        <v>120114.93</v>
      </c>
      <c r="F16" s="21">
        <v>7190</v>
      </c>
      <c r="G16" s="21">
        <v>26550.48</v>
      </c>
      <c r="H16" s="21">
        <v>2890</v>
      </c>
      <c r="I16" s="21">
        <v>93564.45</v>
      </c>
      <c r="J16" s="1"/>
    </row>
    <row r="17" spans="1:10" s="2" customFormat="1" ht="12.75">
      <c r="A17" s="81"/>
      <c r="B17" s="63" t="s">
        <v>49</v>
      </c>
      <c r="C17" s="65" t="s">
        <v>24</v>
      </c>
      <c r="D17" s="21">
        <v>43776.85</v>
      </c>
      <c r="E17" s="21">
        <v>1413780.81</v>
      </c>
      <c r="F17" s="21">
        <v>40476.56</v>
      </c>
      <c r="G17" s="21">
        <v>1286573.18</v>
      </c>
      <c r="H17" s="21">
        <v>3300.290000000001</v>
      </c>
      <c r="I17" s="21">
        <v>127207.63000000012</v>
      </c>
      <c r="J17" s="1"/>
    </row>
    <row r="18" spans="1:10" s="2" customFormat="1" ht="7.5" customHeight="1">
      <c r="A18" s="9"/>
      <c r="B18" s="63"/>
      <c r="C18" s="65"/>
      <c r="D18" s="21"/>
      <c r="E18" s="21"/>
      <c r="F18" s="21"/>
      <c r="G18" s="21"/>
      <c r="H18" s="21"/>
      <c r="I18" s="21"/>
      <c r="J18" s="1"/>
    </row>
    <row r="19" spans="1:10" s="2" customFormat="1" ht="26.25" customHeight="1">
      <c r="A19" s="24">
        <v>1015</v>
      </c>
      <c r="B19" s="28" t="s">
        <v>52</v>
      </c>
      <c r="C19" s="29"/>
      <c r="D19" s="30"/>
      <c r="E19" s="30">
        <f>SUM(E20:E20)</f>
        <v>403031.13</v>
      </c>
      <c r="F19" s="30"/>
      <c r="G19" s="30">
        <f>SUM(G20:G20)</f>
        <v>0</v>
      </c>
      <c r="H19" s="30"/>
      <c r="I19" s="30">
        <f>SUM(I20:I20)</f>
        <v>403031.13</v>
      </c>
      <c r="J19" s="1"/>
    </row>
    <row r="20" spans="1:10" s="2" customFormat="1" ht="25.5">
      <c r="A20" s="9"/>
      <c r="B20" s="63" t="s">
        <v>50</v>
      </c>
      <c r="C20" s="74" t="s">
        <v>51</v>
      </c>
      <c r="D20" s="56">
        <v>5425</v>
      </c>
      <c r="E20" s="56">
        <v>403031.13</v>
      </c>
      <c r="F20" s="56">
        <v>0</v>
      </c>
      <c r="G20" s="56">
        <v>0</v>
      </c>
      <c r="H20" s="56">
        <v>5425</v>
      </c>
      <c r="I20" s="56">
        <v>403031.13</v>
      </c>
      <c r="J20" s="1"/>
    </row>
    <row r="21" spans="1:10" s="2" customFormat="1" ht="7.5" customHeight="1">
      <c r="A21" s="9"/>
      <c r="B21" s="63"/>
      <c r="C21" s="65"/>
      <c r="D21" s="21"/>
      <c r="E21" s="21"/>
      <c r="F21" s="21"/>
      <c r="G21" s="21"/>
      <c r="H21" s="21"/>
      <c r="I21" s="21"/>
      <c r="J21" s="1"/>
    </row>
    <row r="22" spans="1:10" s="10" customFormat="1" ht="27" customHeight="1">
      <c r="A22" s="24">
        <v>5017</v>
      </c>
      <c r="B22" s="25" t="s">
        <v>22</v>
      </c>
      <c r="C22" s="26"/>
      <c r="D22" s="27"/>
      <c r="E22" s="27">
        <f>SUM(E23:E23)</f>
        <v>2324979.35</v>
      </c>
      <c r="F22" s="27"/>
      <c r="G22" s="27">
        <f>SUM(G23:G23)</f>
        <v>2275129.61</v>
      </c>
      <c r="H22" s="27"/>
      <c r="I22" s="27">
        <f>SUM(I23:I23)</f>
        <v>49849.74000000022</v>
      </c>
      <c r="J22" s="1"/>
    </row>
    <row r="23" spans="1:10" s="2" customFormat="1" ht="30.75" customHeight="1">
      <c r="A23" s="72">
        <v>5017</v>
      </c>
      <c r="B23" s="69" t="s">
        <v>59</v>
      </c>
      <c r="C23" s="70" t="s">
        <v>24</v>
      </c>
      <c r="D23" s="71">
        <v>1530.39</v>
      </c>
      <c r="E23" s="71">
        <v>2324979.35</v>
      </c>
      <c r="F23" s="71">
        <f>G23*D23/E23</f>
        <v>1497.577001639993</v>
      </c>
      <c r="G23" s="71">
        <v>2275129.61</v>
      </c>
      <c r="H23" s="71">
        <f>D23-F23</f>
        <v>32.812998360007214</v>
      </c>
      <c r="I23" s="71">
        <f>E23-G23</f>
        <v>49849.74000000022</v>
      </c>
      <c r="J23" s="1"/>
    </row>
    <row r="24" spans="8:9" ht="16.5" customHeight="1">
      <c r="H24" s="50"/>
      <c r="I24" s="43" t="s">
        <v>30</v>
      </c>
    </row>
    <row r="25" spans="1:9" ht="15">
      <c r="A25" s="79" t="s">
        <v>0</v>
      </c>
      <c r="B25" s="79"/>
      <c r="C25" s="79"/>
      <c r="D25" s="79"/>
      <c r="E25" s="79"/>
      <c r="F25" s="79"/>
      <c r="G25" s="79"/>
      <c r="H25" s="79"/>
      <c r="I25" s="79"/>
    </row>
    <row r="26" spans="1:9" ht="15">
      <c r="A26" s="79" t="s">
        <v>1</v>
      </c>
      <c r="B26" s="79"/>
      <c r="C26" s="79"/>
      <c r="D26" s="79"/>
      <c r="E26" s="79"/>
      <c r="F26" s="79"/>
      <c r="G26" s="79"/>
      <c r="H26" s="79"/>
      <c r="I26" s="79"/>
    </row>
    <row r="27" spans="1:9" ht="15">
      <c r="A27" s="79" t="s">
        <v>2</v>
      </c>
      <c r="B27" s="79"/>
      <c r="C27" s="79"/>
      <c r="D27" s="79"/>
      <c r="E27" s="79"/>
      <c r="F27" s="79"/>
      <c r="G27" s="79"/>
      <c r="H27" s="79"/>
      <c r="I27" s="79"/>
    </row>
    <row r="28" spans="1:9" ht="15.75">
      <c r="A28" s="80" t="s">
        <v>32</v>
      </c>
      <c r="B28" s="80"/>
      <c r="C28" s="80"/>
      <c r="D28" s="80"/>
      <c r="E28" s="80"/>
      <c r="F28" s="80"/>
      <c r="G28" s="80"/>
      <c r="H28" s="80"/>
      <c r="I28" s="80"/>
    </row>
    <row r="29" spans="1:9" ht="16.5" customHeight="1">
      <c r="A29" s="79" t="s">
        <v>11</v>
      </c>
      <c r="B29" s="79"/>
      <c r="C29" s="79"/>
      <c r="D29" s="79"/>
      <c r="E29" s="79"/>
      <c r="F29" s="79"/>
      <c r="G29" s="79"/>
      <c r="H29" s="79"/>
      <c r="I29" s="79"/>
    </row>
    <row r="30" spans="1:9" ht="15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.75">
      <c r="A31" s="76" t="s">
        <v>10</v>
      </c>
      <c r="B31" s="76"/>
      <c r="C31" s="76"/>
      <c r="D31" s="76"/>
      <c r="E31" s="76"/>
      <c r="F31" s="76"/>
      <c r="G31" s="76"/>
      <c r="H31" s="76"/>
      <c r="I31" s="76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customHeight="1">
      <c r="A33" s="77" t="s">
        <v>43</v>
      </c>
      <c r="B33" s="75" t="s">
        <v>6</v>
      </c>
      <c r="C33" s="75" t="s">
        <v>9</v>
      </c>
      <c r="D33" s="78" t="s">
        <v>3</v>
      </c>
      <c r="E33" s="78"/>
      <c r="F33" s="78" t="s">
        <v>4</v>
      </c>
      <c r="G33" s="78"/>
      <c r="H33" s="78" t="s">
        <v>5</v>
      </c>
      <c r="I33" s="78"/>
    </row>
    <row r="34" spans="1:9" ht="26.25" customHeight="1">
      <c r="A34" s="75"/>
      <c r="B34" s="75"/>
      <c r="C34" s="75"/>
      <c r="D34" s="20" t="s">
        <v>7</v>
      </c>
      <c r="E34" s="20" t="s">
        <v>8</v>
      </c>
      <c r="F34" s="20" t="s">
        <v>7</v>
      </c>
      <c r="G34" s="20" t="s">
        <v>8</v>
      </c>
      <c r="H34" s="20" t="s">
        <v>7</v>
      </c>
      <c r="I34" s="20" t="s">
        <v>8</v>
      </c>
    </row>
    <row r="35" spans="1:10" s="2" customFormat="1" ht="7.5" customHeight="1">
      <c r="A35" s="9"/>
      <c r="B35" s="63"/>
      <c r="C35" s="65"/>
      <c r="D35" s="21"/>
      <c r="E35" s="21"/>
      <c r="F35" s="21"/>
      <c r="G35" s="21"/>
      <c r="H35" s="21"/>
      <c r="I35" s="21"/>
      <c r="J35" s="1"/>
    </row>
    <row r="36" spans="1:10" s="10" customFormat="1" ht="27" customHeight="1">
      <c r="A36" s="24">
        <v>5017</v>
      </c>
      <c r="B36" s="25" t="s">
        <v>22</v>
      </c>
      <c r="C36" s="26"/>
      <c r="D36" s="27"/>
      <c r="E36" s="27">
        <f>SUM(E37:E39)</f>
        <v>6642326.24</v>
      </c>
      <c r="F36" s="27"/>
      <c r="G36" s="27">
        <f>SUM(G37:G39)</f>
        <v>5415139.17</v>
      </c>
      <c r="H36" s="27"/>
      <c r="I36" s="27">
        <f>SUM(I37:I39)</f>
        <v>1227187.07</v>
      </c>
      <c r="J36" s="1"/>
    </row>
    <row r="37" spans="1:10" s="2" customFormat="1" ht="27" customHeight="1">
      <c r="A37" s="72">
        <v>5017</v>
      </c>
      <c r="B37" s="69" t="s">
        <v>60</v>
      </c>
      <c r="C37" s="70" t="s">
        <v>24</v>
      </c>
      <c r="D37" s="71">
        <v>2208.41</v>
      </c>
      <c r="E37" s="71">
        <v>2360871.43</v>
      </c>
      <c r="F37" s="71">
        <f>G37*D37/E37</f>
        <v>1495.4686290363127</v>
      </c>
      <c r="G37" s="71">
        <v>1598710.91</v>
      </c>
      <c r="H37" s="71">
        <f aca="true" t="shared" si="0" ref="H37:I39">D37-F37</f>
        <v>712.9413709636872</v>
      </c>
      <c r="I37" s="71">
        <f t="shared" si="0"/>
        <v>762160.5200000003</v>
      </c>
      <c r="J37" s="1"/>
    </row>
    <row r="38" spans="1:10" s="2" customFormat="1" ht="27" customHeight="1">
      <c r="A38" s="72">
        <v>5017</v>
      </c>
      <c r="B38" s="69" t="s">
        <v>61</v>
      </c>
      <c r="C38" s="70" t="s">
        <v>24</v>
      </c>
      <c r="D38" s="71">
        <v>1555.59</v>
      </c>
      <c r="E38" s="71">
        <v>2344185.53</v>
      </c>
      <c r="F38" s="71">
        <f>G38*D38/E38</f>
        <v>1342.3681657348598</v>
      </c>
      <c r="G38" s="71">
        <v>2022872.37</v>
      </c>
      <c r="H38" s="71">
        <f t="shared" si="0"/>
        <v>213.22183426514016</v>
      </c>
      <c r="I38" s="71">
        <f t="shared" si="0"/>
        <v>321313.1599999997</v>
      </c>
      <c r="J38" s="1"/>
    </row>
    <row r="39" spans="1:10" s="2" customFormat="1" ht="31.5" customHeight="1">
      <c r="A39" s="72">
        <v>5017</v>
      </c>
      <c r="B39" s="69" t="s">
        <v>64</v>
      </c>
      <c r="C39" s="70" t="s">
        <v>24</v>
      </c>
      <c r="D39" s="71">
        <v>1789.08</v>
      </c>
      <c r="E39" s="71">
        <v>1937269.28</v>
      </c>
      <c r="F39" s="71">
        <f>G39*D39/E39</f>
        <v>1656.3598074921208</v>
      </c>
      <c r="G39" s="71">
        <v>1793555.89</v>
      </c>
      <c r="H39" s="71">
        <f t="shared" si="0"/>
        <v>132.72019250787912</v>
      </c>
      <c r="I39" s="71">
        <f t="shared" si="0"/>
        <v>143713.39000000013</v>
      </c>
      <c r="J39" s="1"/>
    </row>
    <row r="40" spans="1:10" s="2" customFormat="1" ht="7.5" customHeight="1">
      <c r="A40" s="9"/>
      <c r="B40" s="63"/>
      <c r="C40" s="65"/>
      <c r="D40" s="21"/>
      <c r="E40" s="21"/>
      <c r="F40" s="21"/>
      <c r="G40" s="21"/>
      <c r="H40" s="21"/>
      <c r="I40" s="21"/>
      <c r="J40" s="1"/>
    </row>
    <row r="41" spans="1:10" s="10" customFormat="1" ht="27" customHeight="1">
      <c r="A41" s="24">
        <v>5018</v>
      </c>
      <c r="B41" s="25" t="s">
        <v>21</v>
      </c>
      <c r="C41" s="26"/>
      <c r="D41" s="27"/>
      <c r="E41" s="27">
        <f>SUM(E43:E45)</f>
        <v>4650108.71</v>
      </c>
      <c r="F41" s="27"/>
      <c r="G41" s="27">
        <f>SUM(G43:G45)</f>
        <v>3621687.2800000003</v>
      </c>
      <c r="H41" s="27"/>
      <c r="I41" s="27">
        <f>SUM(I43:I45)</f>
        <v>1028421.4299999999</v>
      </c>
      <c r="J41" s="1"/>
    </row>
    <row r="42" spans="1:10" s="2" customFormat="1" ht="15" customHeight="1">
      <c r="A42" s="84"/>
      <c r="B42" s="69" t="s">
        <v>65</v>
      </c>
      <c r="C42" s="70" t="s">
        <v>24</v>
      </c>
      <c r="D42" s="71">
        <v>1118.48</v>
      </c>
      <c r="E42" s="71">
        <v>1722148.13</v>
      </c>
      <c r="F42" s="71">
        <f>G42*D42/E42</f>
        <v>315.72218713427395</v>
      </c>
      <c r="G42" s="71">
        <v>486124.36</v>
      </c>
      <c r="H42" s="71">
        <f aca="true" t="shared" si="1" ref="H42:I45">D42-F42</f>
        <v>802.757812865726</v>
      </c>
      <c r="I42" s="71">
        <f t="shared" si="1"/>
        <v>1236023.77</v>
      </c>
      <c r="J42" s="1"/>
    </row>
    <row r="43" spans="1:10" s="2" customFormat="1" ht="15" customHeight="1">
      <c r="A43" s="85"/>
      <c r="B43" s="69" t="s">
        <v>62</v>
      </c>
      <c r="C43" s="70" t="s">
        <v>24</v>
      </c>
      <c r="D43" s="71">
        <v>1118.48</v>
      </c>
      <c r="E43" s="71">
        <v>1688167.45</v>
      </c>
      <c r="F43" s="71">
        <f>G43*D43/E43</f>
        <v>1097.5386255281726</v>
      </c>
      <c r="G43" s="71">
        <v>1656559.78</v>
      </c>
      <c r="H43" s="71">
        <f t="shared" si="1"/>
        <v>20.94137447182743</v>
      </c>
      <c r="I43" s="71">
        <f t="shared" si="1"/>
        <v>31607.669999999925</v>
      </c>
      <c r="J43" s="1"/>
    </row>
    <row r="44" spans="1:10" s="2" customFormat="1" ht="15" customHeight="1">
      <c r="A44" s="85"/>
      <c r="B44" s="69" t="s">
        <v>26</v>
      </c>
      <c r="C44" s="70" t="s">
        <v>24</v>
      </c>
      <c r="D44" s="71">
        <v>621.86</v>
      </c>
      <c r="E44" s="71">
        <v>1228259.74</v>
      </c>
      <c r="F44" s="71">
        <f>G44*D44/E44</f>
        <v>481.4884186499511</v>
      </c>
      <c r="G44" s="71">
        <v>951006.4</v>
      </c>
      <c r="H44" s="71">
        <f t="shared" si="1"/>
        <v>140.37158135004893</v>
      </c>
      <c r="I44" s="71">
        <f t="shared" si="1"/>
        <v>277253.33999999997</v>
      </c>
      <c r="J44" s="1"/>
    </row>
    <row r="45" spans="1:10" s="2" customFormat="1" ht="15" customHeight="1">
      <c r="A45" s="86"/>
      <c r="B45" s="69" t="s">
        <v>63</v>
      </c>
      <c r="C45" s="70" t="s">
        <v>24</v>
      </c>
      <c r="D45" s="71">
        <v>1118.48</v>
      </c>
      <c r="E45" s="71">
        <v>1733681.52</v>
      </c>
      <c r="F45" s="71">
        <f>G45*D45/E45</f>
        <v>654.2575177983093</v>
      </c>
      <c r="G45" s="71">
        <v>1014121.1</v>
      </c>
      <c r="H45" s="71">
        <f t="shared" si="1"/>
        <v>464.2224822016907</v>
      </c>
      <c r="I45" s="71">
        <f t="shared" si="1"/>
        <v>719560.42</v>
      </c>
      <c r="J45" s="1"/>
    </row>
    <row r="46" spans="1:10" s="2" customFormat="1" ht="7.5" customHeight="1">
      <c r="A46" s="9"/>
      <c r="B46" s="63"/>
      <c r="C46" s="65"/>
      <c r="D46" s="21"/>
      <c r="E46" s="21"/>
      <c r="F46" s="21"/>
      <c r="G46" s="21"/>
      <c r="H46" s="21"/>
      <c r="I46" s="21"/>
      <c r="J46" s="1"/>
    </row>
    <row r="47" spans="1:10" s="2" customFormat="1" ht="15" customHeight="1">
      <c r="A47" s="24">
        <v>5019</v>
      </c>
      <c r="B47" s="25" t="s">
        <v>27</v>
      </c>
      <c r="C47" s="47"/>
      <c r="D47" s="48"/>
      <c r="E47" s="48">
        <f>SUM(E48:E48)</f>
        <v>148935.78</v>
      </c>
      <c r="F47" s="48"/>
      <c r="G47" s="48">
        <f>SUM(G48:G48)</f>
        <v>115660.86</v>
      </c>
      <c r="H47" s="48"/>
      <c r="I47" s="48">
        <f>SUM(I48:I48)</f>
        <v>33274.92</v>
      </c>
      <c r="J47" s="1"/>
    </row>
    <row r="48" spans="1:10" s="2" customFormat="1" ht="15" customHeight="1">
      <c r="A48" s="72"/>
      <c r="B48" s="69" t="s">
        <v>28</v>
      </c>
      <c r="C48" s="70" t="s">
        <v>24</v>
      </c>
      <c r="D48" s="71">
        <v>140.85</v>
      </c>
      <c r="E48" s="71">
        <v>148935.78</v>
      </c>
      <c r="F48" s="71">
        <f>G48*D48/E48</f>
        <v>109.38158803076064</v>
      </c>
      <c r="G48" s="71">
        <v>115660.86</v>
      </c>
      <c r="H48" s="71">
        <f>D48-F48</f>
        <v>31.468411969239355</v>
      </c>
      <c r="I48" s="71">
        <f>E48-G48</f>
        <v>33274.92</v>
      </c>
      <c r="J48" s="1"/>
    </row>
    <row r="49" spans="1:10" s="2" customFormat="1" ht="15" customHeight="1">
      <c r="A49" s="36"/>
      <c r="B49" s="44"/>
      <c r="C49" s="45"/>
      <c r="D49" s="12"/>
      <c r="E49" s="46"/>
      <c r="F49" s="12"/>
      <c r="G49" s="46"/>
      <c r="H49" s="12"/>
      <c r="I49" s="43" t="s">
        <v>30</v>
      </c>
      <c r="J49" s="1"/>
    </row>
    <row r="50" spans="1:9" ht="12.75">
      <c r="A50" s="36"/>
      <c r="B50" s="44"/>
      <c r="C50" s="45"/>
      <c r="D50" s="12"/>
      <c r="E50" s="46"/>
      <c r="F50" s="12"/>
      <c r="G50" s="46"/>
      <c r="H50" s="12"/>
      <c r="I50" s="46"/>
    </row>
    <row r="51" spans="1:9" ht="15">
      <c r="A51" s="79" t="s">
        <v>0</v>
      </c>
      <c r="B51" s="79"/>
      <c r="C51" s="79"/>
      <c r="D51" s="79"/>
      <c r="E51" s="79"/>
      <c r="F51" s="79"/>
      <c r="G51" s="79"/>
      <c r="H51" s="79"/>
      <c r="I51" s="79"/>
    </row>
    <row r="52" spans="1:9" ht="15">
      <c r="A52" s="79" t="s">
        <v>1</v>
      </c>
      <c r="B52" s="79"/>
      <c r="C52" s="79"/>
      <c r="D52" s="79"/>
      <c r="E52" s="79"/>
      <c r="F52" s="79"/>
      <c r="G52" s="79"/>
      <c r="H52" s="79"/>
      <c r="I52" s="79"/>
    </row>
    <row r="53" spans="1:9" ht="15">
      <c r="A53" s="79" t="s">
        <v>2</v>
      </c>
      <c r="B53" s="79"/>
      <c r="C53" s="79"/>
      <c r="D53" s="79"/>
      <c r="E53" s="79"/>
      <c r="F53" s="79"/>
      <c r="G53" s="79"/>
      <c r="H53" s="79"/>
      <c r="I53" s="79"/>
    </row>
    <row r="54" spans="1:9" ht="15.75">
      <c r="A54" s="80" t="s">
        <v>32</v>
      </c>
      <c r="B54" s="80"/>
      <c r="C54" s="80"/>
      <c r="D54" s="80"/>
      <c r="E54" s="80"/>
      <c r="F54" s="80"/>
      <c r="G54" s="80"/>
      <c r="H54" s="80"/>
      <c r="I54" s="80"/>
    </row>
    <row r="55" spans="1:9" ht="15">
      <c r="A55" s="79" t="s">
        <v>11</v>
      </c>
      <c r="B55" s="79"/>
      <c r="C55" s="79"/>
      <c r="D55" s="79"/>
      <c r="E55" s="79"/>
      <c r="F55" s="79"/>
      <c r="G55" s="79"/>
      <c r="H55" s="79"/>
      <c r="I55" s="79"/>
    </row>
    <row r="56" spans="1:9" ht="15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5.75">
      <c r="A57" s="76" t="s">
        <v>10</v>
      </c>
      <c r="B57" s="76"/>
      <c r="C57" s="76"/>
      <c r="D57" s="76"/>
      <c r="E57" s="76"/>
      <c r="F57" s="76"/>
      <c r="G57" s="76"/>
      <c r="H57" s="76"/>
      <c r="I57" s="76"/>
    </row>
    <row r="58" spans="1:9" ht="12.7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26.25" customHeight="1">
      <c r="A59" s="77" t="s">
        <v>43</v>
      </c>
      <c r="B59" s="75" t="s">
        <v>6</v>
      </c>
      <c r="C59" s="75" t="s">
        <v>9</v>
      </c>
      <c r="D59" s="78" t="s">
        <v>3</v>
      </c>
      <c r="E59" s="78"/>
      <c r="F59" s="78" t="s">
        <v>4</v>
      </c>
      <c r="G59" s="78"/>
      <c r="H59" s="78" t="s">
        <v>5</v>
      </c>
      <c r="I59" s="78"/>
    </row>
    <row r="60" spans="1:9" ht="26.25" customHeight="1">
      <c r="A60" s="75"/>
      <c r="B60" s="75"/>
      <c r="C60" s="75"/>
      <c r="D60" s="20" t="s">
        <v>7</v>
      </c>
      <c r="E60" s="20" t="s">
        <v>8</v>
      </c>
      <c r="F60" s="20" t="s">
        <v>7</v>
      </c>
      <c r="G60" s="20" t="s">
        <v>8</v>
      </c>
      <c r="H60" s="20" t="s">
        <v>7</v>
      </c>
      <c r="I60" s="20" t="s">
        <v>8</v>
      </c>
    </row>
    <row r="61" spans="1:10" s="2" customFormat="1" ht="7.5" customHeight="1">
      <c r="A61" s="9"/>
      <c r="B61" s="63"/>
      <c r="C61" s="65"/>
      <c r="D61" s="21"/>
      <c r="E61" s="21"/>
      <c r="F61" s="21"/>
      <c r="G61" s="21"/>
      <c r="H61" s="21"/>
      <c r="I61" s="21"/>
      <c r="J61" s="1"/>
    </row>
    <row r="62" spans="1:27" ht="25.5">
      <c r="A62" s="24">
        <v>5021</v>
      </c>
      <c r="B62" s="25" t="s">
        <v>19</v>
      </c>
      <c r="C62" s="26"/>
      <c r="D62" s="27"/>
      <c r="E62" s="27">
        <f>SUM(E63)</f>
        <v>8344066.52</v>
      </c>
      <c r="F62" s="27"/>
      <c r="G62" s="27">
        <f>SUM(G63)</f>
        <v>135787.03</v>
      </c>
      <c r="H62" s="27"/>
      <c r="I62" s="27">
        <f>SUM(I63)</f>
        <v>8208279.489999999</v>
      </c>
      <c r="J62" s="37"/>
      <c r="K62" s="37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10" s="2" customFormat="1" ht="15" customHeight="1">
      <c r="A63" s="72"/>
      <c r="B63" s="69" t="s">
        <v>53</v>
      </c>
      <c r="C63" s="70" t="s">
        <v>24</v>
      </c>
      <c r="D63" s="71">
        <v>20854.08</v>
      </c>
      <c r="E63" s="71">
        <v>8344066.52</v>
      </c>
      <c r="F63" s="71">
        <v>339.36852969652506</v>
      </c>
      <c r="G63" s="71">
        <v>135787.03</v>
      </c>
      <c r="H63" s="71">
        <v>20514.711470303475</v>
      </c>
      <c r="I63" s="71">
        <v>8208279.489999999</v>
      </c>
      <c r="J63" s="1"/>
    </row>
    <row r="64" spans="1:10" s="2" customFormat="1" ht="7.5" customHeight="1">
      <c r="A64" s="9"/>
      <c r="B64" s="63"/>
      <c r="C64" s="65"/>
      <c r="D64" s="21"/>
      <c r="E64" s="21"/>
      <c r="F64" s="21"/>
      <c r="G64" s="21"/>
      <c r="H64" s="21"/>
      <c r="I64" s="21"/>
      <c r="J64" s="1"/>
    </row>
    <row r="65" spans="1:27" ht="15">
      <c r="A65" s="24">
        <v>5024</v>
      </c>
      <c r="B65" s="25" t="s">
        <v>29</v>
      </c>
      <c r="C65" s="26"/>
      <c r="D65" s="27"/>
      <c r="E65" s="27">
        <f>SUM(E66:E66)</f>
        <v>509882.12</v>
      </c>
      <c r="F65" s="27"/>
      <c r="G65" s="27">
        <f>SUM(G66:G66)</f>
        <v>219684.61</v>
      </c>
      <c r="H65" s="27"/>
      <c r="I65" s="27">
        <f>SUM(I66:I66)</f>
        <v>290197.51</v>
      </c>
      <c r="J65" s="37"/>
      <c r="K65" s="37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10" s="2" customFormat="1" ht="15" customHeight="1">
      <c r="A66" s="73"/>
      <c r="B66" s="69" t="s">
        <v>57</v>
      </c>
      <c r="C66" s="70" t="s">
        <v>24</v>
      </c>
      <c r="D66" s="71">
        <v>443.67</v>
      </c>
      <c r="E66" s="71">
        <v>509882.12</v>
      </c>
      <c r="F66" s="71">
        <v>191.15687155042815</v>
      </c>
      <c r="G66" s="71">
        <v>219684.61</v>
      </c>
      <c r="H66" s="71">
        <v>252.51312844957187</v>
      </c>
      <c r="I66" s="71">
        <v>290197.51</v>
      </c>
      <c r="J66" s="1"/>
    </row>
    <row r="67" spans="1:10" s="2" customFormat="1" ht="7.5" customHeight="1">
      <c r="A67" s="9"/>
      <c r="B67" s="63"/>
      <c r="C67" s="65"/>
      <c r="D67" s="21"/>
      <c r="E67" s="21"/>
      <c r="F67" s="21"/>
      <c r="G67" s="21"/>
      <c r="H67" s="21"/>
      <c r="I67" s="21"/>
      <c r="J67" s="1"/>
    </row>
    <row r="68" spans="1:27" ht="25.5">
      <c r="A68" s="24">
        <v>1028</v>
      </c>
      <c r="B68" s="25" t="s">
        <v>25</v>
      </c>
      <c r="C68" s="26"/>
      <c r="D68" s="27"/>
      <c r="E68" s="27">
        <f>E69</f>
        <v>244350</v>
      </c>
      <c r="F68" s="27"/>
      <c r="G68" s="27">
        <f>G69</f>
        <v>152381.36</v>
      </c>
      <c r="H68" s="27"/>
      <c r="I68" s="27">
        <f>I69</f>
        <v>91968.64000000001</v>
      </c>
      <c r="J68" s="37"/>
      <c r="K68" s="37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10" s="2" customFormat="1" ht="15" customHeight="1">
      <c r="A69" s="9"/>
      <c r="B69" s="69" t="s">
        <v>56</v>
      </c>
      <c r="C69" s="70" t="s">
        <v>24</v>
      </c>
      <c r="D69" s="71">
        <v>3388</v>
      </c>
      <c r="E69" s="71">
        <v>244350</v>
      </c>
      <c r="F69" s="71">
        <v>2112.8219671782276</v>
      </c>
      <c r="G69" s="71">
        <v>152381.36</v>
      </c>
      <c r="H69" s="71">
        <v>1275.1780328217724</v>
      </c>
      <c r="I69" s="71">
        <v>91968.64000000001</v>
      </c>
      <c r="J69" s="1"/>
    </row>
    <row r="70" spans="1:10" s="2" customFormat="1" ht="7.5" customHeight="1">
      <c r="A70" s="9"/>
      <c r="B70" s="63"/>
      <c r="C70" s="65"/>
      <c r="D70" s="21"/>
      <c r="E70" s="21"/>
      <c r="F70" s="21"/>
      <c r="G70" s="21"/>
      <c r="H70" s="21"/>
      <c r="I70" s="21"/>
      <c r="J70" s="1"/>
    </row>
    <row r="71" spans="1:10" s="2" customFormat="1" ht="12.75">
      <c r="A71" s="24">
        <v>1009</v>
      </c>
      <c r="B71" s="66" t="s">
        <v>54</v>
      </c>
      <c r="C71" s="31"/>
      <c r="D71" s="48"/>
      <c r="E71" s="48">
        <f>SUM(E72)</f>
        <v>282245.4</v>
      </c>
      <c r="F71" s="48"/>
      <c r="G71" s="48">
        <f>SUM(G72)</f>
        <v>172055.58</v>
      </c>
      <c r="H71" s="48"/>
      <c r="I71" s="48">
        <f>SUM(I72)</f>
        <v>110189.82000000004</v>
      </c>
      <c r="J71" s="1"/>
    </row>
    <row r="72" spans="1:10" s="2" customFormat="1" ht="15" customHeight="1">
      <c r="A72" s="9"/>
      <c r="B72" s="69" t="s">
        <v>55</v>
      </c>
      <c r="C72" s="70" t="s">
        <v>24</v>
      </c>
      <c r="D72" s="71">
        <v>1436.54</v>
      </c>
      <c r="E72" s="71">
        <v>282245.4</v>
      </c>
      <c r="F72" s="71">
        <v>875.7085957581593</v>
      </c>
      <c r="G72" s="71">
        <v>172055.58</v>
      </c>
      <c r="H72" s="71">
        <v>560.8314042418407</v>
      </c>
      <c r="I72" s="71">
        <v>110189.82000000004</v>
      </c>
      <c r="J72" s="1"/>
    </row>
    <row r="73" spans="1:10" s="2" customFormat="1" ht="7.5" customHeight="1">
      <c r="A73" s="9"/>
      <c r="B73" s="63"/>
      <c r="C73" s="65"/>
      <c r="D73" s="21"/>
      <c r="E73" s="21"/>
      <c r="F73" s="21"/>
      <c r="G73" s="21"/>
      <c r="H73" s="21"/>
      <c r="I73" s="21"/>
      <c r="J73" s="1"/>
    </row>
    <row r="74" spans="1:9" ht="12.75">
      <c r="A74" s="82" t="s">
        <v>23</v>
      </c>
      <c r="B74" s="82"/>
      <c r="C74" s="32"/>
      <c r="D74" s="49"/>
      <c r="E74" s="49">
        <f>SUM(E12,E19,E22,E36,E41,E47,E62,E65,E68,E71)</f>
        <v>33946078.63</v>
      </c>
      <c r="F74" s="49"/>
      <c r="G74" s="49">
        <f>SUM(G12,G19,G22,G36,G41,G47,G62,G65,G68,G71)</f>
        <v>16010004.599999998</v>
      </c>
      <c r="H74" s="49"/>
      <c r="I74" s="49">
        <f>SUM(I12,I19,I22,I36,I41,I47,I62,I65,I68,I71)</f>
        <v>17936074.030000005</v>
      </c>
    </row>
    <row r="75" spans="3:9" ht="12.75">
      <c r="C75" s="1"/>
      <c r="D75" s="11"/>
      <c r="E75" s="11"/>
      <c r="F75" s="1"/>
      <c r="G75" s="1"/>
      <c r="H75" s="1"/>
      <c r="I75" s="1"/>
    </row>
    <row r="76" spans="1:9" ht="15">
      <c r="A76" s="79" t="s">
        <v>0</v>
      </c>
      <c r="B76" s="79"/>
      <c r="C76" s="79"/>
      <c r="D76" s="79"/>
      <c r="E76" s="79"/>
      <c r="F76" s="79"/>
      <c r="G76" s="79"/>
      <c r="H76" s="79"/>
      <c r="I76" s="79"/>
    </row>
    <row r="77" spans="1:9" ht="15">
      <c r="A77" s="79" t="s">
        <v>1</v>
      </c>
      <c r="B77" s="79"/>
      <c r="C77" s="79"/>
      <c r="D77" s="79"/>
      <c r="E77" s="79"/>
      <c r="F77" s="79"/>
      <c r="G77" s="79"/>
      <c r="H77" s="79"/>
      <c r="I77" s="79"/>
    </row>
    <row r="78" spans="1:9" ht="15">
      <c r="A78" s="79" t="s">
        <v>2</v>
      </c>
      <c r="B78" s="79"/>
      <c r="C78" s="79"/>
      <c r="D78" s="79"/>
      <c r="E78" s="79"/>
      <c r="F78" s="79"/>
      <c r="G78" s="79"/>
      <c r="H78" s="79"/>
      <c r="I78" s="79"/>
    </row>
    <row r="79" spans="1:9" ht="15.75">
      <c r="A79" s="80" t="s">
        <v>32</v>
      </c>
      <c r="B79" s="80"/>
      <c r="C79" s="80"/>
      <c r="D79" s="80"/>
      <c r="E79" s="80"/>
      <c r="F79" s="80"/>
      <c r="G79" s="80"/>
      <c r="H79" s="80"/>
      <c r="I79" s="80"/>
    </row>
    <row r="80" spans="1:9" ht="15">
      <c r="A80" s="79" t="s">
        <v>11</v>
      </c>
      <c r="B80" s="79"/>
      <c r="C80" s="79"/>
      <c r="D80" s="79"/>
      <c r="E80" s="79"/>
      <c r="F80" s="79"/>
      <c r="G80" s="79"/>
      <c r="H80" s="79"/>
      <c r="I80" s="79"/>
    </row>
    <row r="81" spans="1:9" ht="15.75">
      <c r="A81" s="41"/>
      <c r="B81" s="41"/>
      <c r="C81" s="41"/>
      <c r="D81" s="41"/>
      <c r="E81" s="41"/>
      <c r="F81" s="41"/>
      <c r="G81" s="41"/>
      <c r="H81" s="41"/>
      <c r="I81" s="41"/>
    </row>
    <row r="82" spans="1:9" ht="15.75">
      <c r="A82" s="76" t="s">
        <v>12</v>
      </c>
      <c r="B82" s="76"/>
      <c r="C82" s="76"/>
      <c r="D82" s="76"/>
      <c r="E82" s="76"/>
      <c r="F82" s="76"/>
      <c r="G82" s="76"/>
      <c r="H82" s="76"/>
      <c r="I82" s="76"/>
    </row>
    <row r="83" spans="1:9" ht="15.7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.75">
      <c r="A84" s="76" t="s">
        <v>31</v>
      </c>
      <c r="B84" s="76"/>
      <c r="C84" s="76"/>
      <c r="D84" s="76"/>
      <c r="E84" s="76"/>
      <c r="F84" s="76"/>
      <c r="G84" s="76"/>
      <c r="H84" s="76"/>
      <c r="I84" s="76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26.25" customHeight="1">
      <c r="A86" s="77" t="s">
        <v>43</v>
      </c>
      <c r="B86" s="75" t="s">
        <v>6</v>
      </c>
      <c r="C86" s="75" t="s">
        <v>9</v>
      </c>
      <c r="D86" s="78" t="s">
        <v>3</v>
      </c>
      <c r="E86" s="78"/>
      <c r="F86" s="78" t="s">
        <v>4</v>
      </c>
      <c r="G86" s="78"/>
      <c r="H86" s="78" t="s">
        <v>5</v>
      </c>
      <c r="I86" s="78"/>
    </row>
    <row r="87" spans="1:9" ht="26.25" customHeight="1">
      <c r="A87" s="75"/>
      <c r="B87" s="75"/>
      <c r="C87" s="75"/>
      <c r="D87" s="20" t="s">
        <v>7</v>
      </c>
      <c r="E87" s="20" t="s">
        <v>8</v>
      </c>
      <c r="F87" s="20" t="s">
        <v>7</v>
      </c>
      <c r="G87" s="20" t="s">
        <v>8</v>
      </c>
      <c r="H87" s="20" t="s">
        <v>7</v>
      </c>
      <c r="I87" s="20" t="s">
        <v>8</v>
      </c>
    </row>
    <row r="88" spans="1:10" s="2" customFormat="1" ht="7.5" customHeight="1">
      <c r="A88" s="9"/>
      <c r="B88" s="63"/>
      <c r="C88" s="65"/>
      <c r="D88" s="21"/>
      <c r="E88" s="21"/>
      <c r="F88" s="21"/>
      <c r="G88" s="21"/>
      <c r="H88" s="21"/>
      <c r="I88" s="21"/>
      <c r="J88" s="1"/>
    </row>
    <row r="89" spans="1:27" ht="38.25">
      <c r="A89" s="24">
        <v>1032</v>
      </c>
      <c r="B89" s="25" t="s">
        <v>20</v>
      </c>
      <c r="C89" s="26"/>
      <c r="D89" s="27"/>
      <c r="E89" s="27">
        <f>SUM(E90:E90)</f>
        <v>30000</v>
      </c>
      <c r="F89" s="27"/>
      <c r="G89" s="27">
        <f>SUM(G90:G90)</f>
        <v>9726.79</v>
      </c>
      <c r="H89" s="27"/>
      <c r="I89" s="27">
        <f>SUM(I90:I90)</f>
        <v>20273.21</v>
      </c>
      <c r="J89" s="37"/>
      <c r="K89" s="37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9" ht="12.75">
      <c r="A90" s="9"/>
      <c r="B90" s="51" t="s">
        <v>33</v>
      </c>
      <c r="C90" s="52" t="s">
        <v>24</v>
      </c>
      <c r="D90" s="53">
        <v>300</v>
      </c>
      <c r="E90" s="67">
        <v>30000</v>
      </c>
      <c r="F90" s="54" t="s">
        <v>34</v>
      </c>
      <c r="G90" s="67">
        <v>9726.79</v>
      </c>
      <c r="H90" s="54">
        <f>D90-F90</f>
        <v>202.74</v>
      </c>
      <c r="I90" s="67">
        <f>E90-G90</f>
        <v>20273.21</v>
      </c>
    </row>
    <row r="91" spans="1:9" ht="12.75">
      <c r="A91" s="83"/>
      <c r="B91" s="83"/>
      <c r="C91" s="83"/>
      <c r="D91" s="83"/>
      <c r="E91" s="83"/>
      <c r="F91" s="83"/>
      <c r="G91" s="83"/>
      <c r="H91" s="83"/>
      <c r="I91" s="83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75">
      <c r="A93" s="76" t="s">
        <v>13</v>
      </c>
      <c r="B93" s="76"/>
      <c r="C93" s="76"/>
      <c r="D93" s="76"/>
      <c r="E93" s="76"/>
      <c r="F93" s="76"/>
      <c r="G93" s="76"/>
      <c r="H93" s="76"/>
      <c r="I93" s="76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26.25" customHeight="1">
      <c r="A95" s="77" t="s">
        <v>43</v>
      </c>
      <c r="B95" s="75" t="s">
        <v>6</v>
      </c>
      <c r="C95" s="75" t="s">
        <v>9</v>
      </c>
      <c r="D95" s="78" t="s">
        <v>3</v>
      </c>
      <c r="E95" s="78"/>
      <c r="F95" s="78" t="s">
        <v>4</v>
      </c>
      <c r="G95" s="78"/>
      <c r="H95" s="78" t="s">
        <v>5</v>
      </c>
      <c r="I95" s="78"/>
    </row>
    <row r="96" spans="1:9" ht="26.25" customHeight="1">
      <c r="A96" s="75"/>
      <c r="B96" s="75"/>
      <c r="C96" s="75"/>
      <c r="D96" s="20" t="s">
        <v>7</v>
      </c>
      <c r="E96" s="20" t="s">
        <v>8</v>
      </c>
      <c r="F96" s="20" t="s">
        <v>7</v>
      </c>
      <c r="G96" s="20" t="s">
        <v>8</v>
      </c>
      <c r="H96" s="20" t="s">
        <v>7</v>
      </c>
      <c r="I96" s="20" t="s">
        <v>8</v>
      </c>
    </row>
    <row r="97" spans="1:10" s="2" customFormat="1" ht="7.5" customHeight="1">
      <c r="A97" s="9"/>
      <c r="B97" s="63"/>
      <c r="C97" s="65"/>
      <c r="D97" s="21"/>
      <c r="E97" s="21"/>
      <c r="F97" s="21"/>
      <c r="G97" s="21"/>
      <c r="H97" s="21"/>
      <c r="I97" s="21"/>
      <c r="J97" s="1"/>
    </row>
    <row r="98" spans="1:10" s="8" customFormat="1" ht="27" customHeight="1">
      <c r="A98" s="24">
        <v>5034</v>
      </c>
      <c r="B98" s="28" t="s">
        <v>15</v>
      </c>
      <c r="C98" s="33"/>
      <c r="D98" s="34"/>
      <c r="E98" s="34">
        <f>SUM(E99:E100)</f>
        <v>41495</v>
      </c>
      <c r="F98" s="34"/>
      <c r="G98" s="34">
        <f>SUM(G99:G100)</f>
        <v>0</v>
      </c>
      <c r="H98" s="34"/>
      <c r="I98" s="34">
        <f>SUM(I99:I100)</f>
        <v>41495</v>
      </c>
      <c r="J98" s="1"/>
    </row>
    <row r="99" spans="1:28" s="40" customFormat="1" ht="12.75">
      <c r="A99" s="9"/>
      <c r="B99" s="58" t="s">
        <v>41</v>
      </c>
      <c r="C99" s="59" t="s">
        <v>42</v>
      </c>
      <c r="D99" s="60">
        <v>1</v>
      </c>
      <c r="E99" s="60">
        <v>16900</v>
      </c>
      <c r="F99" s="60">
        <v>0</v>
      </c>
      <c r="G99" s="60">
        <v>0</v>
      </c>
      <c r="H99" s="60">
        <v>1</v>
      </c>
      <c r="I99" s="60">
        <v>16900</v>
      </c>
      <c r="K99" s="61"/>
      <c r="L99" s="61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10" s="7" customFormat="1" ht="25.5">
      <c r="A100" s="9"/>
      <c r="B100" s="58" t="s">
        <v>36</v>
      </c>
      <c r="C100" s="59" t="s">
        <v>37</v>
      </c>
      <c r="D100" s="60">
        <v>1</v>
      </c>
      <c r="E100" s="60">
        <v>24595</v>
      </c>
      <c r="F100" s="60">
        <v>0</v>
      </c>
      <c r="G100" s="60">
        <v>0</v>
      </c>
      <c r="H100" s="60">
        <v>1</v>
      </c>
      <c r="I100" s="60">
        <v>24595</v>
      </c>
      <c r="J100" s="1"/>
    </row>
    <row r="101" spans="1:10" s="7" customFormat="1" ht="12.75">
      <c r="A101" s="36"/>
      <c r="B101" s="13"/>
      <c r="C101" s="14"/>
      <c r="D101" s="15"/>
      <c r="E101" s="16"/>
      <c r="F101" s="17"/>
      <c r="G101" s="16"/>
      <c r="H101" s="15"/>
      <c r="I101" s="18"/>
      <c r="J101" s="1"/>
    </row>
    <row r="102" spans="1:9" ht="15">
      <c r="A102" s="79" t="s">
        <v>0</v>
      </c>
      <c r="B102" s="79"/>
      <c r="C102" s="79"/>
      <c r="D102" s="79"/>
      <c r="E102" s="79"/>
      <c r="F102" s="79"/>
      <c r="G102" s="79"/>
      <c r="H102" s="79"/>
      <c r="I102" s="79"/>
    </row>
    <row r="103" spans="1:9" ht="15">
      <c r="A103" s="79" t="s">
        <v>1</v>
      </c>
      <c r="B103" s="79"/>
      <c r="C103" s="79"/>
      <c r="D103" s="79"/>
      <c r="E103" s="79"/>
      <c r="F103" s="79"/>
      <c r="G103" s="79"/>
      <c r="H103" s="79"/>
      <c r="I103" s="79"/>
    </row>
    <row r="104" spans="1:9" ht="15">
      <c r="A104" s="79" t="s">
        <v>2</v>
      </c>
      <c r="B104" s="79"/>
      <c r="C104" s="79"/>
      <c r="D104" s="79"/>
      <c r="E104" s="79"/>
      <c r="F104" s="79"/>
      <c r="G104" s="79"/>
      <c r="H104" s="79"/>
      <c r="I104" s="79"/>
    </row>
    <row r="105" spans="1:9" ht="15.75">
      <c r="A105" s="80" t="s">
        <v>32</v>
      </c>
      <c r="B105" s="80"/>
      <c r="C105" s="80"/>
      <c r="D105" s="80"/>
      <c r="E105" s="80"/>
      <c r="F105" s="80"/>
      <c r="G105" s="80"/>
      <c r="H105" s="80"/>
      <c r="I105" s="80"/>
    </row>
    <row r="106" spans="1:9" ht="15">
      <c r="A106" s="79" t="s">
        <v>11</v>
      </c>
      <c r="B106" s="79"/>
      <c r="C106" s="79"/>
      <c r="D106" s="79"/>
      <c r="E106" s="79"/>
      <c r="F106" s="79"/>
      <c r="G106" s="79"/>
      <c r="H106" s="79"/>
      <c r="I106" s="79"/>
    </row>
    <row r="107" spans="1:9" ht="15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5.75">
      <c r="A108" s="76" t="s">
        <v>12</v>
      </c>
      <c r="B108" s="76"/>
      <c r="C108" s="76"/>
      <c r="D108" s="76"/>
      <c r="E108" s="76"/>
      <c r="F108" s="76"/>
      <c r="G108" s="76"/>
      <c r="H108" s="76"/>
      <c r="I108" s="76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75">
      <c r="A110" s="76" t="s">
        <v>14</v>
      </c>
      <c r="B110" s="76"/>
      <c r="C110" s="76"/>
      <c r="D110" s="76"/>
      <c r="E110" s="76"/>
      <c r="F110" s="76"/>
      <c r="G110" s="76"/>
      <c r="H110" s="76"/>
      <c r="I110" s="76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26.25" customHeight="1">
      <c r="A112" s="77" t="s">
        <v>43</v>
      </c>
      <c r="B112" s="75" t="s">
        <v>6</v>
      </c>
      <c r="C112" s="75" t="s">
        <v>9</v>
      </c>
      <c r="D112" s="78" t="s">
        <v>3</v>
      </c>
      <c r="E112" s="78"/>
      <c r="F112" s="78" t="s">
        <v>4</v>
      </c>
      <c r="G112" s="78"/>
      <c r="H112" s="78" t="s">
        <v>5</v>
      </c>
      <c r="I112" s="78"/>
    </row>
    <row r="113" spans="1:9" ht="26.25" customHeight="1">
      <c r="A113" s="75"/>
      <c r="B113" s="75"/>
      <c r="C113" s="75"/>
      <c r="D113" s="20" t="s">
        <v>7</v>
      </c>
      <c r="E113" s="20" t="s">
        <v>8</v>
      </c>
      <c r="F113" s="20" t="s">
        <v>7</v>
      </c>
      <c r="G113" s="20" t="s">
        <v>8</v>
      </c>
      <c r="H113" s="20" t="s">
        <v>7</v>
      </c>
      <c r="I113" s="20" t="s">
        <v>8</v>
      </c>
    </row>
    <row r="114" spans="1:10" s="2" customFormat="1" ht="7.5" customHeight="1">
      <c r="A114" s="9"/>
      <c r="B114" s="63"/>
      <c r="C114" s="65"/>
      <c r="D114" s="21"/>
      <c r="E114" s="21"/>
      <c r="F114" s="21"/>
      <c r="G114" s="21"/>
      <c r="H114" s="21"/>
      <c r="I114" s="21"/>
      <c r="J114" s="1"/>
    </row>
    <row r="115" spans="1:10" s="2" customFormat="1" ht="12.75">
      <c r="A115" s="24">
        <v>1038</v>
      </c>
      <c r="B115" s="25" t="s">
        <v>16</v>
      </c>
      <c r="C115" s="26"/>
      <c r="D115" s="35"/>
      <c r="E115" s="35">
        <f>SUM(E116:E117)</f>
        <v>16542861.8232</v>
      </c>
      <c r="F115" s="35"/>
      <c r="G115" s="35">
        <f>SUM(G116:G117)</f>
        <v>15174461.5858</v>
      </c>
      <c r="H115" s="35"/>
      <c r="I115" s="35">
        <f>SUM(I116:I117)</f>
        <v>1368400.237400001</v>
      </c>
      <c r="J115" s="1"/>
    </row>
    <row r="116" spans="1:10" s="2" customFormat="1" ht="25.5">
      <c r="A116" s="81"/>
      <c r="B116" s="4" t="s">
        <v>35</v>
      </c>
      <c r="C116" s="6" t="s">
        <v>17</v>
      </c>
      <c r="D116" s="55">
        <v>12240.63</v>
      </c>
      <c r="E116" s="56">
        <v>13161370.1886</v>
      </c>
      <c r="F116" s="55">
        <v>11717.96</v>
      </c>
      <c r="G116" s="56">
        <v>12599384.9512</v>
      </c>
      <c r="H116" s="57">
        <v>522.67</v>
      </c>
      <c r="I116" s="19">
        <v>561985.2374000009</v>
      </c>
      <c r="J116" s="1"/>
    </row>
    <row r="117" spans="1:9" ht="63.75">
      <c r="A117" s="81"/>
      <c r="B117" s="68" t="s">
        <v>58</v>
      </c>
      <c r="C117" s="6" t="s">
        <v>17</v>
      </c>
      <c r="D117" s="55">
        <v>3144.93</v>
      </c>
      <c r="E117" s="56">
        <v>3381491.6346</v>
      </c>
      <c r="F117" s="55">
        <v>2394.93</v>
      </c>
      <c r="G117" s="56">
        <v>2575076.6346</v>
      </c>
      <c r="H117" s="57">
        <v>750</v>
      </c>
      <c r="I117" s="19">
        <v>806415</v>
      </c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>
      <c r="A120" s="76" t="s">
        <v>38</v>
      </c>
      <c r="B120" s="76"/>
      <c r="C120" s="76"/>
      <c r="D120" s="76"/>
      <c r="E120" s="76"/>
      <c r="F120" s="76"/>
      <c r="G120" s="76"/>
      <c r="H120" s="76"/>
      <c r="I120" s="76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26.25" customHeight="1">
      <c r="A122" s="77" t="s">
        <v>43</v>
      </c>
      <c r="B122" s="75" t="s">
        <v>6</v>
      </c>
      <c r="C122" s="75" t="s">
        <v>9</v>
      </c>
      <c r="D122" s="78" t="s">
        <v>3</v>
      </c>
      <c r="E122" s="78"/>
      <c r="F122" s="78" t="s">
        <v>4</v>
      </c>
      <c r="G122" s="78"/>
      <c r="H122" s="78" t="s">
        <v>5</v>
      </c>
      <c r="I122" s="78"/>
    </row>
    <row r="123" spans="1:9" ht="26.25" customHeight="1">
      <c r="A123" s="75"/>
      <c r="B123" s="75"/>
      <c r="C123" s="75"/>
      <c r="D123" s="20" t="s">
        <v>7</v>
      </c>
      <c r="E123" s="20" t="s">
        <v>8</v>
      </c>
      <c r="F123" s="20" t="s">
        <v>7</v>
      </c>
      <c r="G123" s="20" t="s">
        <v>8</v>
      </c>
      <c r="H123" s="20" t="s">
        <v>7</v>
      </c>
      <c r="I123" s="20" t="s">
        <v>8</v>
      </c>
    </row>
    <row r="124" spans="1:10" s="2" customFormat="1" ht="7.5" customHeight="1">
      <c r="A124" s="9"/>
      <c r="B124" s="63"/>
      <c r="C124" s="65"/>
      <c r="D124" s="21"/>
      <c r="E124" s="21"/>
      <c r="F124" s="21"/>
      <c r="G124" s="21"/>
      <c r="H124" s="21"/>
      <c r="I124" s="21"/>
      <c r="J124" s="1"/>
    </row>
    <row r="125" spans="1:9" ht="12.75">
      <c r="A125" s="24">
        <v>1043</v>
      </c>
      <c r="B125" s="25" t="s">
        <v>16</v>
      </c>
      <c r="C125" s="26" t="s">
        <v>17</v>
      </c>
      <c r="D125" s="35"/>
      <c r="E125" s="35">
        <f>SUM(E126:E126)</f>
        <v>1976591.77</v>
      </c>
      <c r="F125" s="35"/>
      <c r="G125" s="35">
        <f>SUM(G126:G126)</f>
        <v>1284784.6505</v>
      </c>
      <c r="H125" s="35"/>
      <c r="I125" s="35">
        <f>SUM(I126:I126)</f>
        <v>691807.1195</v>
      </c>
    </row>
    <row r="126" spans="1:9" ht="25.5">
      <c r="A126" s="9"/>
      <c r="B126" s="4" t="s">
        <v>39</v>
      </c>
      <c r="C126" s="6" t="s">
        <v>40</v>
      </c>
      <c r="D126" s="55">
        <v>1</v>
      </c>
      <c r="E126" s="56">
        <v>1976591.77</v>
      </c>
      <c r="F126" s="55">
        <v>0.65</v>
      </c>
      <c r="G126" s="56">
        <v>1284784.6505</v>
      </c>
      <c r="H126" s="57">
        <v>0.35</v>
      </c>
      <c r="I126" s="19">
        <v>691807.1195</v>
      </c>
    </row>
  </sheetData>
  <sheetProtection/>
  <mergeCells count="82">
    <mergeCell ref="A116:A117"/>
    <mergeCell ref="A110:I110"/>
    <mergeCell ref="A95:A96"/>
    <mergeCell ref="A86:A87"/>
    <mergeCell ref="H95:I95"/>
    <mergeCell ref="A104:I104"/>
    <mergeCell ref="C112:C113"/>
    <mergeCell ref="A5:I5"/>
    <mergeCell ref="B95:B96"/>
    <mergeCell ref="C95:C96"/>
    <mergeCell ref="C9:C10"/>
    <mergeCell ref="A112:A113"/>
    <mergeCell ref="A103:I103"/>
    <mergeCell ref="A29:I29"/>
    <mergeCell ref="H59:I59"/>
    <mergeCell ref="F59:G59"/>
    <mergeCell ref="A76:I76"/>
    <mergeCell ref="A53:I53"/>
    <mergeCell ref="A57:I57"/>
    <mergeCell ref="A42:A45"/>
    <mergeCell ref="A54:I54"/>
    <mergeCell ref="B112:B113"/>
    <mergeCell ref="A108:I108"/>
    <mergeCell ref="A102:I102"/>
    <mergeCell ref="A106:I106"/>
    <mergeCell ref="D112:E112"/>
    <mergeCell ref="F112:G112"/>
    <mergeCell ref="H112:I112"/>
    <mergeCell ref="B86:B87"/>
    <mergeCell ref="H86:I86"/>
    <mergeCell ref="D95:E95"/>
    <mergeCell ref="F95:G95"/>
    <mergeCell ref="A91:I91"/>
    <mergeCell ref="A93:I93"/>
    <mergeCell ref="C86:C87"/>
    <mergeCell ref="D86:E86"/>
    <mergeCell ref="F86:G86"/>
    <mergeCell ref="A79:I79"/>
    <mergeCell ref="A80:I80"/>
    <mergeCell ref="A55:I55"/>
    <mergeCell ref="A82:I82"/>
    <mergeCell ref="A84:I84"/>
    <mergeCell ref="A77:I77"/>
    <mergeCell ref="A7:I7"/>
    <mergeCell ref="A51:I51"/>
    <mergeCell ref="A52:I52"/>
    <mergeCell ref="A78:I78"/>
    <mergeCell ref="A28:I28"/>
    <mergeCell ref="F9:G9"/>
    <mergeCell ref="H9:I9"/>
    <mergeCell ref="A59:A60"/>
    <mergeCell ref="D59:E59"/>
    <mergeCell ref="A1:I1"/>
    <mergeCell ref="A2:I2"/>
    <mergeCell ref="A3:I3"/>
    <mergeCell ref="A4:I4"/>
    <mergeCell ref="A31:I31"/>
    <mergeCell ref="C59:C60"/>
    <mergeCell ref="A9:A10"/>
    <mergeCell ref="B9:B10"/>
    <mergeCell ref="A33:A34"/>
    <mergeCell ref="B33:B34"/>
    <mergeCell ref="A25:I25"/>
    <mergeCell ref="A26:I26"/>
    <mergeCell ref="A27:I27"/>
    <mergeCell ref="F33:G33"/>
    <mergeCell ref="H33:I33"/>
    <mergeCell ref="D9:E9"/>
    <mergeCell ref="A13:A17"/>
    <mergeCell ref="D33:E33"/>
    <mergeCell ref="C33:C34"/>
    <mergeCell ref="B59:B60"/>
    <mergeCell ref="A120:I120"/>
    <mergeCell ref="A122:A123"/>
    <mergeCell ref="B122:B123"/>
    <mergeCell ref="C122:C123"/>
    <mergeCell ref="D122:E122"/>
    <mergeCell ref="F122:G122"/>
    <mergeCell ref="H122:I122"/>
    <mergeCell ref="A105:I105"/>
    <mergeCell ref="A74:B74"/>
  </mergeCells>
  <printOptions horizontalCentered="1"/>
  <pageMargins left="0.3937007874015748" right="1.5748031496062993" top="0.7874015748031497" bottom="0.3937007874015748" header="0.31496062992125984" footer="0.31496062992125984"/>
  <pageSetup firstPageNumber="65" useFirstPageNumber="1" horizontalDpi="600" verticalDpi="600" orientation="landscape" paperSize="9" scale="80" r:id="rId1"/>
  <headerFooter>
    <oddFooter>&amp;C&amp;9&amp;P</oddFooter>
  </headerFooter>
  <rowBreaks count="4" manualBreakCount="4">
    <brk id="24" max="8" man="1"/>
    <brk id="50" max="8" man="1"/>
    <brk id="75" max="8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 nome de usuário</dc:creator>
  <cp:keywords/>
  <dc:description/>
  <cp:lastModifiedBy>rosanabueno</cp:lastModifiedBy>
  <cp:lastPrinted>2013-04-15T16:42:14Z</cp:lastPrinted>
  <dcterms:created xsi:type="dcterms:W3CDTF">2010-06-10T16:18:22Z</dcterms:created>
  <dcterms:modified xsi:type="dcterms:W3CDTF">2013-08-12T21:35:17Z</dcterms:modified>
  <cp:category/>
  <cp:version/>
  <cp:contentType/>
  <cp:contentStatus/>
</cp:coreProperties>
</file>